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5\07.05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B7" i="2"/>
  <c r="G7" i="2" l="1"/>
  <c r="B56" i="2" l="1"/>
  <c r="C54" i="2"/>
  <c r="D54" i="2"/>
  <c r="B54" i="2"/>
  <c r="G55" i="2"/>
  <c r="F55" i="2"/>
  <c r="E55" i="2"/>
  <c r="C25" i="2" l="1"/>
  <c r="E26" i="2"/>
  <c r="E25" i="2" s="1"/>
  <c r="E12" i="2"/>
  <c r="E11" i="2" s="1"/>
  <c r="E9" i="2"/>
  <c r="E8" i="2"/>
  <c r="C6" i="2"/>
  <c r="C11" i="2"/>
  <c r="C13" i="2"/>
  <c r="C24" i="2"/>
  <c r="C53" i="2"/>
  <c r="E7" i="2" l="1"/>
  <c r="C10" i="2"/>
  <c r="C67" i="2" s="1"/>
  <c r="D25" i="2"/>
  <c r="E24" i="2"/>
  <c r="G26" i="2"/>
  <c r="F26" i="2"/>
  <c r="F25" i="2" s="1"/>
  <c r="F24" i="2" s="1"/>
  <c r="B25" i="2"/>
  <c r="B24" i="2" s="1"/>
  <c r="F12" i="2"/>
  <c r="F11" i="2" s="1"/>
  <c r="G12" i="2"/>
  <c r="D11" i="2"/>
  <c r="B11" i="2"/>
  <c r="B13" i="2"/>
  <c r="B10" i="2" l="1"/>
  <c r="G11" i="2"/>
  <c r="G25" i="2"/>
  <c r="D24" i="2"/>
  <c r="G24" i="2" s="1"/>
  <c r="D53" i="2"/>
  <c r="D13" i="2"/>
  <c r="D10" i="2" s="1"/>
  <c r="D6" i="2"/>
  <c r="D67" i="2" l="1"/>
  <c r="B53" i="2"/>
  <c r="B6" i="2"/>
  <c r="B67" i="2" l="1"/>
  <c r="F8" i="2"/>
  <c r="F9" i="2"/>
  <c r="E13" i="2"/>
  <c r="E10" i="2" s="1"/>
  <c r="F13" i="2"/>
  <c r="F10" i="2" s="1"/>
  <c r="E14" i="2"/>
  <c r="F14" i="2"/>
  <c r="E53" i="2"/>
  <c r="E56" i="2"/>
  <c r="E54" i="2" s="1"/>
  <c r="F56" i="2"/>
  <c r="F54" i="2" s="1"/>
  <c r="F53" i="2" s="1"/>
  <c r="F7" i="2" l="1"/>
  <c r="F6" i="2" s="1"/>
  <c r="F67" i="2" s="1"/>
  <c r="G67" i="2"/>
  <c r="F73" i="2"/>
  <c r="E6" i="2"/>
  <c r="E67" i="2" s="1"/>
  <c r="G56" i="2"/>
  <c r="G9" i="2" l="1"/>
  <c r="G8" i="2"/>
  <c r="G14" i="2"/>
  <c r="G53" i="2" l="1"/>
  <c r="G54" i="2"/>
  <c r="G10" i="2" l="1"/>
  <c r="G13" i="2"/>
  <c r="G6" i="2" l="1"/>
</calcChain>
</file>

<file path=xl/sharedStrings.xml><?xml version="1.0" encoding="utf-8"?>
<sst xmlns="http://schemas.openxmlformats.org/spreadsheetml/2006/main" count="113" uniqueCount="78">
  <si>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</si>
  <si>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</si>
  <si>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</si>
  <si>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</si>
  <si>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</si>
  <si>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</si>
  <si>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</si>
  <si>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</si>
  <si>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</si>
  <si>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</si>
  <si>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</si>
  <si>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</si>
  <si>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</si>
  <si>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</si>
  <si>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</si>
  <si>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</si>
  <si>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</si>
  <si>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</si>
  <si>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</si>
  <si>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</si>
  <si>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</si>
  <si>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</si>
  <si>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</si>
  <si>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</si>
  <si>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</si>
  <si>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</si>
  <si>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</si>
  <si>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</si>
  <si>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</si>
  <si>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</si>
  <si>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</si>
  <si>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</si>
  <si>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</si>
  <si>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подготовительные работы (01.04.2021-20.04.2021)</t>
  </si>
  <si>
    <t>устройство асфальтного покрытия (дорожное полотно) (10.04.2021-01.06.2021)</t>
  </si>
  <si>
    <t>покрытие тротуарной плиткой (10.04.2021-01.06.2021)</t>
  </si>
  <si>
    <t>установка бортовых камней (10.04.2021-01.06.2021)</t>
  </si>
  <si>
    <t>устройство асфальтного покрытия (пешеходная дорожка) (10.04.2021-01.06.2021)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</si>
  <si>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</si>
  <si>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</si>
  <si>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</si>
  <si>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</si>
  <si>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русло ручья, укрепление бортовой линии (20.04.2021-20.06.2021)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</si>
  <si>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</si>
  <si>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</si>
  <si>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</si>
  <si>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</si>
  <si>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- 10 862 043,42руб. была оплачена в 2020 году). В 2021 году за счет средств местного бюджета предусмотрены бюджетные ассигнования в сумме 11360178,80 рублей.</t>
  </si>
  <si>
    <t>Кассовый расход на 29.04.2021 года</t>
  </si>
  <si>
    <t xml:space="preserve">выполняется </t>
  </si>
  <si>
    <t>Информация о реализации национальных проектов на территории Благодарненского городского округа Ставропольского края по состоянию на 06 мая 2021 года</t>
  </si>
  <si>
    <t>Кассовый расход на 06.05.2021 года</t>
  </si>
  <si>
    <t>Кассовый расход с 29.04.2021 года по 06.05.2021 года</t>
  </si>
  <si>
    <t>По состоянию на 06.05.2021 года численность получателей составила 444 человек</t>
  </si>
  <si>
    <t>По состоянию на 06.05.2021 года численность получателей составила 400 человек</t>
  </si>
  <si>
    <t>покрытие террасной доской (01.05.2021-01.06.2021)</t>
  </si>
  <si>
    <t>лестницы-ступени (01.05.2021-10.06.2021)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</si>
  <si>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-56%.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</si>
  <si>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-56%.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</si>
  <si>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работ-27%.</t>
    </r>
  </si>
  <si>
    <t>Н.В. Ерохина</t>
  </si>
  <si>
    <t xml:space="preserve">Заместитель начальника управления – начальник отдела исполнения бюджета, учета и отчетности финансового управления администрации Благодарненского городского округа Ставропольского края 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</si>
  <si>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06.05.2021 заключены муниципальные контракты: на проведение ремонта спортивного зала с ООО "Атлант", срок выполнения работ - с 01.04.2021 по 30.05.2021  (по состоянию на 06.05.2021 процент выполнения работ-50%);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</si>
  <si>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По состоянию на 06.05.2021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работ-12%.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</si>
  <si>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СОШ№8, СОШ №10, СОШ №11. По состоянию на 06.05.2021 произведена выплата заработной платы и начислений в сумме 1575014,52 рублей, прочие работы, услуги-14590 рублей. Приобретены ноутбук и принтер в сумме 153 400,00 рублей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</si>
  <si>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</si>
  <si>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</si>
  <si>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</si>
  <si>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</si>
  <si>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</si>
  <si>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</si>
  <si>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отопление -01.05.2021-20.05.2021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</si>
  <si>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</si>
  <si>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</si>
  <si>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</si>
  <si>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</si>
  <si>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</si>
  <si>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вентиляция (01.05.2021-31.08.2021)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</si>
</sst>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tabSelected="1" view="pageBreakPreview" topLeftCell="A65" zoomScale="50" zoomScaleNormal="30" zoomScaleSheetLayoutView="50" workbookViewId="0">
      <selection activeCell="A14" sqref="A14:A23"/>
    </sheetView>
  </sheetViews>
  <sheetFormatPr defaultColWidth="9.140625" defaultRowHeight="26.25" x14ac:dyDescent="0.4"/>
  <cols>
    <col min="1" max="1" width="80" style="1" customWidth="1"/>
    <col min="2" max="2" width="27.7109375" style="1" customWidth="1"/>
    <col min="3" max="3" width="27.28515625" style="1" hidden="1" customWidth="1"/>
    <col min="4" max="4" width="27.7109375" style="1" customWidth="1"/>
    <col min="5" max="5" width="28.140625" style="1" hidden="1" customWidth="1"/>
    <col min="6" max="6" width="26.7109375" style="1" customWidth="1"/>
    <col min="7" max="7" width="16.7109375" style="1" customWidth="1"/>
    <col min="8" max="8" width="40.42578125" style="1" customWidth="1"/>
    <col min="9" max="9" width="91.1406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11" ht="33.75" customHeight="1" x14ac:dyDescent="0.4">
      <c r="A1" s="56" t="s">
        <v>50</v>
      </c>
      <c r="B1" s="56"/>
      <c r="C1" s="56"/>
      <c r="D1" s="56"/>
      <c r="E1" s="56"/>
      <c r="F1" s="56"/>
      <c r="G1" s="56"/>
      <c r="H1" s="56"/>
      <c r="I1" s="56"/>
    </row>
    <row r="2" spans="1:11" ht="22.5" hidden="1" customHeight="1" x14ac:dyDescent="0.4">
      <c r="A2" s="56"/>
      <c r="B2" s="56"/>
      <c r="C2" s="56"/>
      <c r="D2" s="56"/>
      <c r="E2" s="56"/>
      <c r="F2" s="56"/>
      <c r="G2" s="56"/>
      <c r="H2" s="56"/>
      <c r="I2" s="56"/>
    </row>
    <row r="3" spans="1:11" ht="16.5" customHeight="1" x14ac:dyDescent="0.4">
      <c r="A3" s="9"/>
      <c r="B3" s="2"/>
      <c r="C3" s="2"/>
      <c r="D3" s="2"/>
      <c r="E3" s="2"/>
      <c r="F3" s="2"/>
      <c r="G3" s="10"/>
      <c r="H3" s="10"/>
      <c r="I3" s="10" t="s">
        <v>8</v>
      </c>
    </row>
    <row r="4" spans="1:11" ht="104.25" customHeight="1" x14ac:dyDescent="0.4">
      <c r="A4" s="11"/>
      <c r="B4" s="8" t="s">
        <v>10</v>
      </c>
      <c r="C4" s="8" t="s">
        <v>48</v>
      </c>
      <c r="D4" s="8" t="s">
        <v>51</v>
      </c>
      <c r="E4" s="8" t="s">
        <v>52</v>
      </c>
      <c r="F4" s="8" t="s">
        <v>7</v>
      </c>
      <c r="G4" s="8" t="s">
        <v>0</v>
      </c>
      <c r="H4" s="57" t="s">
        <v>9</v>
      </c>
      <c r="I4" s="58"/>
    </row>
    <row r="5" spans="1:11" s="7" customFormat="1" ht="22.5" customHeight="1" x14ac:dyDescent="0.4">
      <c r="A5" s="12">
        <v>1</v>
      </c>
      <c r="B5" s="12">
        <v>2</v>
      </c>
      <c r="C5" s="12">
        <v>3</v>
      </c>
      <c r="D5" s="12">
        <v>3</v>
      </c>
      <c r="E5" s="12">
        <v>5</v>
      </c>
      <c r="F5" s="12">
        <v>4</v>
      </c>
      <c r="G5" s="12">
        <v>5</v>
      </c>
      <c r="H5" s="59">
        <v>6</v>
      </c>
      <c r="I5" s="60"/>
    </row>
    <row r="6" spans="1:11" x14ac:dyDescent="0.4">
      <c r="A6" s="13" t="s">
        <v>1</v>
      </c>
      <c r="B6" s="14">
        <f>B7</f>
        <v>109012440.34999999</v>
      </c>
      <c r="C6" s="14">
        <f t="shared" ref="C6:E6" si="0">C7</f>
        <v>45298096.049999997</v>
      </c>
      <c r="D6" s="14">
        <f t="shared" si="0"/>
        <v>55265918.890000001</v>
      </c>
      <c r="E6" s="14">
        <f t="shared" si="0"/>
        <v>9967822.8399999999</v>
      </c>
      <c r="F6" s="14">
        <f>F7</f>
        <v>53746521.459999993</v>
      </c>
      <c r="G6" s="15">
        <f t="shared" ref="G6:G67" si="1">D6/B6</f>
        <v>0.50696891760757656</v>
      </c>
      <c r="H6" s="49"/>
      <c r="I6" s="50"/>
    </row>
    <row r="7" spans="1:11" ht="51.75" x14ac:dyDescent="0.4">
      <c r="A7" s="13" t="s">
        <v>2</v>
      </c>
      <c r="B7" s="14">
        <f>B8+B9</f>
        <v>109012440.34999999</v>
      </c>
      <c r="C7" s="14">
        <f t="shared" ref="C7:E7" si="2">C8+C9</f>
        <v>45298096.049999997</v>
      </c>
      <c r="D7" s="14">
        <f t="shared" si="2"/>
        <v>55265918.890000001</v>
      </c>
      <c r="E7" s="14">
        <f t="shared" si="2"/>
        <v>9967822.8399999999</v>
      </c>
      <c r="F7" s="14">
        <f>F8+F9</f>
        <v>53746521.459999993</v>
      </c>
      <c r="G7" s="15">
        <f>D7/B7</f>
        <v>0.50696891760757656</v>
      </c>
      <c r="H7" s="49"/>
      <c r="I7" s="50"/>
    </row>
    <row r="8" spans="1:11" ht="105" x14ac:dyDescent="0.4">
      <c r="A8" s="16" t="s">
        <v>13</v>
      </c>
      <c r="B8" s="17">
        <v>57149532.689999998</v>
      </c>
      <c r="C8" s="17">
        <v>25874326.77</v>
      </c>
      <c r="D8" s="17">
        <v>31421168.699999999</v>
      </c>
      <c r="E8" s="18">
        <f>D8-C8</f>
        <v>5546841.9299999997</v>
      </c>
      <c r="F8" s="18">
        <f>B8-D8</f>
        <v>25728363.989999998</v>
      </c>
      <c r="G8" s="19">
        <f t="shared" si="1"/>
        <v>0.54980622274621094</v>
      </c>
      <c r="H8" s="33" t="s">
        <v>53</v>
      </c>
      <c r="I8" s="34"/>
      <c r="J8" s="33"/>
      <c r="K8" s="34"/>
    </row>
    <row r="9" spans="1:11" ht="52.5" x14ac:dyDescent="0.4">
      <c r="A9" s="16" t="s">
        <v>14</v>
      </c>
      <c r="B9" s="17">
        <v>51862907.659999996</v>
      </c>
      <c r="C9" s="17">
        <v>19423769.280000001</v>
      </c>
      <c r="D9" s="17">
        <v>23844750.190000001</v>
      </c>
      <c r="E9" s="18">
        <f>D9-C9</f>
        <v>4420980.91</v>
      </c>
      <c r="F9" s="18">
        <f>B9-D9</f>
        <v>28018157.469999995</v>
      </c>
      <c r="G9" s="19">
        <f t="shared" si="1"/>
        <v>0.45976500867093889</v>
      </c>
      <c r="H9" s="33" t="s">
        <v>54</v>
      </c>
      <c r="I9" s="34"/>
      <c r="J9" s="33"/>
      <c r="K9" s="34"/>
    </row>
    <row r="10" spans="1:11" x14ac:dyDescent="0.4">
      <c r="A10" s="13" t="s">
        <v>4</v>
      </c>
      <c r="B10" s="20">
        <f>B11+B13</f>
        <v>8911822.870000001</v>
      </c>
      <c r="C10" s="20">
        <f t="shared" ref="C10:D10" si="3">C11+C13</f>
        <v>1777457.5</v>
      </c>
      <c r="D10" s="20">
        <f t="shared" si="3"/>
        <v>2030435.52</v>
      </c>
      <c r="E10" s="20">
        <f>E11+E13</f>
        <v>252978.02000000002</v>
      </c>
      <c r="F10" s="20">
        <f t="shared" ref="F10" si="4">F11+F13</f>
        <v>6881387.3499999996</v>
      </c>
      <c r="G10" s="15">
        <f t="shared" si="1"/>
        <v>0.22783616209822624</v>
      </c>
      <c r="H10" s="47"/>
      <c r="I10" s="48"/>
    </row>
    <row r="11" spans="1:11" ht="51.75" x14ac:dyDescent="0.4">
      <c r="A11" s="21" t="s">
        <v>15</v>
      </c>
      <c r="B11" s="20">
        <f>B12</f>
        <v>7086391.8700000001</v>
      </c>
      <c r="C11" s="20">
        <f t="shared" ref="C11:F11" si="5">C12</f>
        <v>1490026.5</v>
      </c>
      <c r="D11" s="20">
        <f t="shared" si="5"/>
        <v>1743004.52</v>
      </c>
      <c r="E11" s="20">
        <f>E12</f>
        <v>252978.02000000002</v>
      </c>
      <c r="F11" s="20">
        <f t="shared" si="5"/>
        <v>5343387.3499999996</v>
      </c>
      <c r="G11" s="15">
        <f t="shared" si="1"/>
        <v>0.24596502027766071</v>
      </c>
      <c r="H11" s="47"/>
      <c r="I11" s="48"/>
    </row>
    <row r="12" spans="1:11" ht="238.5" customHeight="1" x14ac:dyDescent="0.4">
      <c r="A12" s="22" t="s">
        <v>16</v>
      </c>
      <c r="B12" s="23">
        <v>7086391.8700000001</v>
      </c>
      <c r="C12" s="23">
        <v>1490026.5</v>
      </c>
      <c r="D12" s="23">
        <v>1743004.52</v>
      </c>
      <c r="E12" s="18">
        <f>D12-C12</f>
        <v>252978.02000000002</v>
      </c>
      <c r="F12" s="23">
        <f>B12-D12</f>
        <v>5343387.3499999996</v>
      </c>
      <c r="G12" s="19">
        <f t="shared" si="1"/>
        <v>0.24596502027766071</v>
      </c>
      <c r="H12" s="33" t="s">
        <v>64</v>
      </c>
      <c r="I12" s="34"/>
    </row>
    <row r="13" spans="1:11" ht="51.75" x14ac:dyDescent="0.4">
      <c r="A13" s="21" t="s">
        <v>3</v>
      </c>
      <c r="B13" s="20">
        <f>B14</f>
        <v>1825431</v>
      </c>
      <c r="C13" s="20">
        <f t="shared" ref="C13:D13" si="6">C14</f>
        <v>287431</v>
      </c>
      <c r="D13" s="20">
        <f t="shared" si="6"/>
        <v>287431</v>
      </c>
      <c r="E13" s="14">
        <f>D13-C13</f>
        <v>0</v>
      </c>
      <c r="F13" s="14">
        <f>B13-D13</f>
        <v>1538000</v>
      </c>
      <c r="G13" s="15">
        <f t="shared" si="1"/>
        <v>0.15745925208895872</v>
      </c>
      <c r="H13" s="47"/>
      <c r="I13" s="48"/>
    </row>
    <row r="14" spans="1:11" ht="280.5" customHeight="1" x14ac:dyDescent="0.4">
      <c r="A14" s="38" t="s">
        <v>11</v>
      </c>
      <c r="B14" s="35">
        <v>1825431</v>
      </c>
      <c r="C14" s="35">
        <v>287431</v>
      </c>
      <c r="D14" s="35">
        <v>287431</v>
      </c>
      <c r="E14" s="44">
        <f>D14-C14</f>
        <v>0</v>
      </c>
      <c r="F14" s="44">
        <f>B14-D14</f>
        <v>1538000</v>
      </c>
      <c r="G14" s="41">
        <f t="shared" si="1"/>
        <v>0.15745925208895872</v>
      </c>
      <c r="H14" s="51" t="s">
        <v>62</v>
      </c>
      <c r="I14" s="52"/>
    </row>
    <row r="15" spans="1:11" ht="83.25" x14ac:dyDescent="0.4">
      <c r="A15" s="39"/>
      <c r="B15" s="36"/>
      <c r="C15" s="36"/>
      <c r="D15" s="36"/>
      <c r="E15" s="45"/>
      <c r="F15" s="45"/>
      <c r="G15" s="42"/>
      <c r="H15" s="28" t="s">
        <v>29</v>
      </c>
      <c r="I15" s="28" t="s">
        <v>21</v>
      </c>
    </row>
    <row r="16" spans="1:11" ht="55.5" x14ac:dyDescent="0.4">
      <c r="A16" s="39"/>
      <c r="B16" s="36"/>
      <c r="C16" s="36"/>
      <c r="D16" s="36"/>
      <c r="E16" s="45"/>
      <c r="F16" s="45"/>
      <c r="G16" s="42"/>
      <c r="H16" s="29" t="s">
        <v>38</v>
      </c>
      <c r="I16" s="29" t="s">
        <v>22</v>
      </c>
    </row>
    <row r="17" spans="1:11" ht="55.5" x14ac:dyDescent="0.4">
      <c r="A17" s="39"/>
      <c r="B17" s="36"/>
      <c r="C17" s="36"/>
      <c r="D17" s="36"/>
      <c r="E17" s="45"/>
      <c r="F17" s="45"/>
      <c r="G17" s="42"/>
      <c r="H17" s="29" t="s">
        <v>39</v>
      </c>
      <c r="I17" s="29" t="s">
        <v>23</v>
      </c>
    </row>
    <row r="18" spans="1:11" ht="93" customHeight="1" x14ac:dyDescent="0.4">
      <c r="A18" s="39"/>
      <c r="B18" s="36"/>
      <c r="C18" s="36"/>
      <c r="D18" s="36"/>
      <c r="E18" s="45"/>
      <c r="F18" s="45"/>
      <c r="G18" s="42"/>
      <c r="H18" s="29" t="s">
        <v>40</v>
      </c>
      <c r="I18" s="29" t="s">
        <v>23</v>
      </c>
    </row>
    <row r="19" spans="1:11" ht="83.25" x14ac:dyDescent="0.4">
      <c r="A19" s="39"/>
      <c r="B19" s="36"/>
      <c r="C19" s="36"/>
      <c r="D19" s="36"/>
      <c r="E19" s="45"/>
      <c r="F19" s="45"/>
      <c r="G19" s="42"/>
      <c r="H19" s="29" t="s">
        <v>41</v>
      </c>
      <c r="I19" s="29" t="s">
        <v>23</v>
      </c>
    </row>
    <row r="20" spans="1:11" ht="83.25" x14ac:dyDescent="0.4">
      <c r="A20" s="39"/>
      <c r="B20" s="36"/>
      <c r="C20" s="36"/>
      <c r="D20" s="36"/>
      <c r="E20" s="45"/>
      <c r="F20" s="45"/>
      <c r="G20" s="42"/>
      <c r="H20" s="29" t="s">
        <v>43</v>
      </c>
      <c r="I20" s="29" t="s">
        <v>22</v>
      </c>
    </row>
    <row r="21" spans="1:11" ht="83.25" x14ac:dyDescent="0.4">
      <c r="A21" s="39"/>
      <c r="B21" s="36"/>
      <c r="C21" s="36"/>
      <c r="D21" s="36"/>
      <c r="E21" s="45"/>
      <c r="F21" s="45"/>
      <c r="G21" s="42"/>
      <c r="H21" s="29" t="s">
        <v>44</v>
      </c>
      <c r="I21" s="29" t="s">
        <v>23</v>
      </c>
    </row>
    <row r="22" spans="1:11" ht="83.25" x14ac:dyDescent="0.4">
      <c r="A22" s="39"/>
      <c r="B22" s="36"/>
      <c r="C22" s="36"/>
      <c r="D22" s="36"/>
      <c r="E22" s="45"/>
      <c r="F22" s="45"/>
      <c r="G22" s="42"/>
      <c r="H22" s="29" t="s">
        <v>45</v>
      </c>
      <c r="I22" s="29" t="s">
        <v>23</v>
      </c>
    </row>
    <row r="23" spans="1:11" ht="55.5" x14ac:dyDescent="0.4">
      <c r="A23" s="40"/>
      <c r="B23" s="37"/>
      <c r="C23" s="37"/>
      <c r="D23" s="37"/>
      <c r="E23" s="46"/>
      <c r="F23" s="46"/>
      <c r="G23" s="43"/>
      <c r="H23" s="29" t="s">
        <v>46</v>
      </c>
      <c r="I23" s="29" t="s">
        <v>23</v>
      </c>
    </row>
    <row r="24" spans="1:11" x14ac:dyDescent="0.4">
      <c r="A24" s="13" t="s">
        <v>18</v>
      </c>
      <c r="B24" s="24">
        <f>B25</f>
        <v>30577740</v>
      </c>
      <c r="C24" s="24">
        <f t="shared" ref="C24:F24" si="7">C25</f>
        <v>2177801</v>
      </c>
      <c r="D24" s="24">
        <f t="shared" si="7"/>
        <v>4716845</v>
      </c>
      <c r="E24" s="24">
        <f t="shared" si="7"/>
        <v>2539044</v>
      </c>
      <c r="F24" s="24">
        <f t="shared" si="7"/>
        <v>25860895</v>
      </c>
      <c r="G24" s="15">
        <f t="shared" si="1"/>
        <v>0.15425747619019586</v>
      </c>
      <c r="H24" s="47"/>
      <c r="I24" s="48"/>
    </row>
    <row r="25" spans="1:11" ht="51.75" x14ac:dyDescent="0.4">
      <c r="A25" s="25" t="s">
        <v>17</v>
      </c>
      <c r="B25" s="24">
        <f>B26</f>
        <v>30577740</v>
      </c>
      <c r="C25" s="24">
        <f>C26</f>
        <v>2177801</v>
      </c>
      <c r="D25" s="24">
        <f t="shared" ref="D25:F25" si="8">D26</f>
        <v>4716845</v>
      </c>
      <c r="E25" s="24">
        <f>E26</f>
        <v>2539044</v>
      </c>
      <c r="F25" s="24">
        <f t="shared" si="8"/>
        <v>25860895</v>
      </c>
      <c r="G25" s="15">
        <f t="shared" si="1"/>
        <v>0.15425747619019586</v>
      </c>
      <c r="H25" s="47"/>
      <c r="I25" s="48"/>
    </row>
    <row r="26" spans="1:11" ht="122.25" customHeight="1" x14ac:dyDescent="0.4">
      <c r="A26" s="70" t="s">
        <v>19</v>
      </c>
      <c r="B26" s="35">
        <v>30577740</v>
      </c>
      <c r="C26" s="35">
        <v>2177801</v>
      </c>
      <c r="D26" s="35">
        <v>4716845</v>
      </c>
      <c r="E26" s="44">
        <f>D26-C26</f>
        <v>2539044</v>
      </c>
      <c r="F26" s="44">
        <f>B26-D26</f>
        <v>25860895</v>
      </c>
      <c r="G26" s="41">
        <f t="shared" si="1"/>
        <v>0.15425747619019586</v>
      </c>
      <c r="H26" s="64" t="s">
        <v>57</v>
      </c>
      <c r="I26" s="65"/>
      <c r="J26" s="3"/>
      <c r="K26" s="3"/>
    </row>
    <row r="27" spans="1:11" ht="83.25" x14ac:dyDescent="0.4">
      <c r="A27" s="71"/>
      <c r="B27" s="36"/>
      <c r="C27" s="36"/>
      <c r="D27" s="36"/>
      <c r="E27" s="45"/>
      <c r="F27" s="45"/>
      <c r="G27" s="42"/>
      <c r="H27" s="28" t="s">
        <v>29</v>
      </c>
      <c r="I27" s="28" t="s">
        <v>21</v>
      </c>
      <c r="J27" s="3"/>
      <c r="K27" s="3"/>
    </row>
    <row r="28" spans="1:11" ht="76.5" customHeight="1" x14ac:dyDescent="0.4">
      <c r="A28" s="71"/>
      <c r="B28" s="36"/>
      <c r="C28" s="36"/>
      <c r="D28" s="36"/>
      <c r="E28" s="45"/>
      <c r="F28" s="45"/>
      <c r="G28" s="42"/>
      <c r="H28" s="31" t="s">
        <v>66</v>
      </c>
      <c r="I28" s="29" t="s">
        <v>22</v>
      </c>
      <c r="J28" s="3"/>
      <c r="K28" s="3"/>
    </row>
    <row r="29" spans="1:11" ht="103.5" customHeight="1" x14ac:dyDescent="0.4">
      <c r="A29" s="71"/>
      <c r="B29" s="36"/>
      <c r="C29" s="36"/>
      <c r="D29" s="36"/>
      <c r="E29" s="45"/>
      <c r="F29" s="45"/>
      <c r="G29" s="42"/>
      <c r="H29" s="31" t="s">
        <v>65</v>
      </c>
      <c r="I29" s="29" t="s">
        <v>23</v>
      </c>
      <c r="J29" s="3"/>
      <c r="K29" s="3"/>
    </row>
    <row r="30" spans="1:11" ht="76.5" customHeight="1" x14ac:dyDescent="0.4">
      <c r="A30" s="71"/>
      <c r="B30" s="36"/>
      <c r="C30" s="36"/>
      <c r="D30" s="36"/>
      <c r="E30" s="45"/>
      <c r="F30" s="45"/>
      <c r="G30" s="42"/>
      <c r="H30" s="31" t="s">
        <v>67</v>
      </c>
      <c r="I30" s="29" t="s">
        <v>22</v>
      </c>
      <c r="J30" s="3"/>
      <c r="K30" s="3"/>
    </row>
    <row r="31" spans="1:11" ht="72" customHeight="1" x14ac:dyDescent="0.4">
      <c r="A31" s="71"/>
      <c r="B31" s="36"/>
      <c r="C31" s="36"/>
      <c r="D31" s="36"/>
      <c r="E31" s="45"/>
      <c r="F31" s="45"/>
      <c r="G31" s="42"/>
      <c r="H31" s="31" t="s">
        <v>68</v>
      </c>
      <c r="I31" s="29" t="s">
        <v>22</v>
      </c>
      <c r="J31" s="3"/>
      <c r="K31" s="3"/>
    </row>
    <row r="32" spans="1:11" ht="75.75" customHeight="1" x14ac:dyDescent="0.4">
      <c r="A32" s="71"/>
      <c r="B32" s="36"/>
      <c r="C32" s="36"/>
      <c r="D32" s="36"/>
      <c r="E32" s="45"/>
      <c r="F32" s="45"/>
      <c r="G32" s="42"/>
      <c r="H32" s="31" t="s">
        <v>69</v>
      </c>
      <c r="I32" s="29" t="s">
        <v>22</v>
      </c>
      <c r="J32" s="3"/>
      <c r="K32" s="3"/>
    </row>
    <row r="33" spans="1:11" ht="75.75" customHeight="1" x14ac:dyDescent="0.4">
      <c r="A33" s="71"/>
      <c r="B33" s="36"/>
      <c r="C33" s="36"/>
      <c r="D33" s="36"/>
      <c r="E33" s="45"/>
      <c r="F33" s="45"/>
      <c r="G33" s="42"/>
      <c r="H33" s="31" t="s">
        <v>70</v>
      </c>
      <c r="I33" s="29" t="s">
        <v>22</v>
      </c>
      <c r="J33" s="3"/>
      <c r="K33" s="3"/>
    </row>
    <row r="34" spans="1:11" ht="75.75" customHeight="1" x14ac:dyDescent="0.4">
      <c r="A34" s="71"/>
      <c r="B34" s="36"/>
      <c r="C34" s="36"/>
      <c r="D34" s="36"/>
      <c r="E34" s="45"/>
      <c r="F34" s="45"/>
      <c r="G34" s="42"/>
      <c r="H34" s="31" t="s">
        <v>71</v>
      </c>
      <c r="I34" s="29" t="s">
        <v>23</v>
      </c>
      <c r="J34" s="3"/>
      <c r="K34" s="3"/>
    </row>
    <row r="35" spans="1:11" ht="110.25" customHeight="1" x14ac:dyDescent="0.4">
      <c r="A35" s="71"/>
      <c r="B35" s="36"/>
      <c r="C35" s="36"/>
      <c r="D35" s="36"/>
      <c r="E35" s="45"/>
      <c r="F35" s="45"/>
      <c r="G35" s="42"/>
      <c r="H35" s="64" t="s">
        <v>58</v>
      </c>
      <c r="I35" s="65"/>
      <c r="J35" s="4"/>
      <c r="K35" s="4"/>
    </row>
    <row r="36" spans="1:11" ht="89.25" customHeight="1" x14ac:dyDescent="0.4">
      <c r="A36" s="71"/>
      <c r="B36" s="36"/>
      <c r="C36" s="36"/>
      <c r="D36" s="36"/>
      <c r="E36" s="45"/>
      <c r="F36" s="45"/>
      <c r="G36" s="42"/>
      <c r="H36" s="28" t="s">
        <v>29</v>
      </c>
      <c r="I36" s="28" t="s">
        <v>21</v>
      </c>
      <c r="J36" s="4"/>
      <c r="K36" s="4"/>
    </row>
    <row r="37" spans="1:11" ht="78" customHeight="1" x14ac:dyDescent="0.4">
      <c r="A37" s="71"/>
      <c r="B37" s="36"/>
      <c r="C37" s="36"/>
      <c r="D37" s="36"/>
      <c r="E37" s="45"/>
      <c r="F37" s="45"/>
      <c r="G37" s="42"/>
      <c r="H37" s="31" t="s">
        <v>24</v>
      </c>
      <c r="I37" s="29" t="s">
        <v>23</v>
      </c>
      <c r="J37" s="4"/>
      <c r="K37" s="4"/>
    </row>
    <row r="38" spans="1:11" ht="55.5" x14ac:dyDescent="0.4">
      <c r="A38" s="71"/>
      <c r="B38" s="36"/>
      <c r="C38" s="36"/>
      <c r="D38" s="36"/>
      <c r="E38" s="45"/>
      <c r="F38" s="45"/>
      <c r="G38" s="42"/>
      <c r="H38" s="31" t="s">
        <v>25</v>
      </c>
      <c r="I38" s="29" t="s">
        <v>22</v>
      </c>
      <c r="J38" s="4"/>
      <c r="K38" s="4"/>
    </row>
    <row r="39" spans="1:11" ht="83.25" x14ac:dyDescent="0.4">
      <c r="A39" s="71"/>
      <c r="B39" s="36"/>
      <c r="C39" s="36"/>
      <c r="D39" s="36"/>
      <c r="E39" s="45"/>
      <c r="F39" s="45"/>
      <c r="G39" s="42"/>
      <c r="H39" s="31" t="s">
        <v>26</v>
      </c>
      <c r="I39" s="29" t="s">
        <v>23</v>
      </c>
      <c r="J39" s="4"/>
      <c r="K39" s="4"/>
    </row>
    <row r="40" spans="1:11" ht="74.25" customHeight="1" x14ac:dyDescent="0.4">
      <c r="A40" s="71"/>
      <c r="B40" s="36"/>
      <c r="C40" s="36"/>
      <c r="D40" s="36"/>
      <c r="E40" s="45"/>
      <c r="F40" s="45"/>
      <c r="G40" s="42"/>
      <c r="H40" s="31" t="s">
        <v>27</v>
      </c>
      <c r="I40" s="29" t="s">
        <v>23</v>
      </c>
      <c r="J40" s="4"/>
      <c r="K40" s="4"/>
    </row>
    <row r="41" spans="1:11" ht="50.25" customHeight="1" x14ac:dyDescent="0.4">
      <c r="A41" s="71"/>
      <c r="B41" s="36"/>
      <c r="C41" s="36"/>
      <c r="D41" s="36"/>
      <c r="E41" s="45"/>
      <c r="F41" s="45"/>
      <c r="G41" s="42"/>
      <c r="H41" s="31" t="s">
        <v>30</v>
      </c>
      <c r="I41" s="29" t="s">
        <v>23</v>
      </c>
      <c r="J41" s="4"/>
      <c r="K41" s="4"/>
    </row>
    <row r="42" spans="1:11" ht="51.75" customHeight="1" x14ac:dyDescent="0.4">
      <c r="A42" s="71"/>
      <c r="B42" s="36"/>
      <c r="C42" s="36"/>
      <c r="D42" s="36"/>
      <c r="E42" s="45"/>
      <c r="F42" s="45"/>
      <c r="G42" s="42"/>
      <c r="H42" s="31" t="s">
        <v>28</v>
      </c>
      <c r="I42" s="29" t="s">
        <v>23</v>
      </c>
      <c r="J42" s="4"/>
      <c r="K42" s="4"/>
    </row>
    <row r="43" spans="1:11" ht="48.75" customHeight="1" x14ac:dyDescent="0.4">
      <c r="A43" s="71"/>
      <c r="B43" s="36"/>
      <c r="C43" s="36"/>
      <c r="D43" s="36"/>
      <c r="E43" s="45"/>
      <c r="F43" s="45"/>
      <c r="G43" s="42"/>
      <c r="H43" s="31" t="s">
        <v>31</v>
      </c>
      <c r="I43" s="29" t="s">
        <v>23</v>
      </c>
      <c r="J43" s="4"/>
      <c r="K43" s="4"/>
    </row>
    <row r="44" spans="1:11" ht="81.75" customHeight="1" x14ac:dyDescent="0.4">
      <c r="A44" s="71"/>
      <c r="B44" s="36"/>
      <c r="C44" s="36"/>
      <c r="D44" s="36"/>
      <c r="E44" s="45"/>
      <c r="F44" s="45"/>
      <c r="G44" s="42"/>
      <c r="H44" s="31" t="s">
        <v>32</v>
      </c>
      <c r="I44" s="29" t="s">
        <v>22</v>
      </c>
      <c r="J44" s="4"/>
      <c r="K44" s="4"/>
    </row>
    <row r="45" spans="1:11" ht="143.25" customHeight="1" x14ac:dyDescent="0.4">
      <c r="A45" s="71"/>
      <c r="B45" s="36"/>
      <c r="C45" s="36"/>
      <c r="D45" s="36"/>
      <c r="E45" s="45"/>
      <c r="F45" s="45"/>
      <c r="G45" s="42"/>
      <c r="H45" s="51" t="s">
        <v>59</v>
      </c>
      <c r="I45" s="52"/>
      <c r="J45" s="4"/>
      <c r="K45" s="4"/>
    </row>
    <row r="46" spans="1:11" ht="83.25" customHeight="1" x14ac:dyDescent="0.4">
      <c r="A46" s="71"/>
      <c r="B46" s="36"/>
      <c r="C46" s="36"/>
      <c r="D46" s="36"/>
      <c r="E46" s="45"/>
      <c r="F46" s="45"/>
      <c r="G46" s="42"/>
      <c r="H46" s="28" t="s">
        <v>29</v>
      </c>
      <c r="I46" s="28" t="s">
        <v>21</v>
      </c>
      <c r="J46" s="4"/>
      <c r="K46" s="4"/>
    </row>
    <row r="47" spans="1:11" ht="67.5" customHeight="1" x14ac:dyDescent="0.4">
      <c r="A47" s="71"/>
      <c r="B47" s="36"/>
      <c r="C47" s="36"/>
      <c r="D47" s="36"/>
      <c r="E47" s="45"/>
      <c r="F47" s="45"/>
      <c r="G47" s="42"/>
      <c r="H47" s="30" t="s">
        <v>72</v>
      </c>
      <c r="I47" s="29" t="s">
        <v>22</v>
      </c>
      <c r="J47" s="4"/>
      <c r="K47" s="4"/>
    </row>
    <row r="48" spans="1:11" ht="67.5" customHeight="1" x14ac:dyDescent="0.4">
      <c r="A48" s="71"/>
      <c r="B48" s="36"/>
      <c r="C48" s="36"/>
      <c r="D48" s="36"/>
      <c r="E48" s="45"/>
      <c r="F48" s="45"/>
      <c r="G48" s="42"/>
      <c r="H48" s="30" t="s">
        <v>73</v>
      </c>
      <c r="I48" s="29" t="s">
        <v>23</v>
      </c>
      <c r="J48" s="4"/>
      <c r="K48" s="4"/>
    </row>
    <row r="49" spans="1:11" ht="75.75" customHeight="1" x14ac:dyDescent="0.4">
      <c r="A49" s="71"/>
      <c r="B49" s="36"/>
      <c r="C49" s="36"/>
      <c r="D49" s="36"/>
      <c r="E49" s="45"/>
      <c r="F49" s="45"/>
      <c r="G49" s="42"/>
      <c r="H49" s="30" t="s">
        <v>74</v>
      </c>
      <c r="I49" s="29" t="s">
        <v>23</v>
      </c>
      <c r="J49" s="4"/>
      <c r="K49" s="4"/>
    </row>
    <row r="50" spans="1:11" ht="75.75" customHeight="1" x14ac:dyDescent="0.4">
      <c r="A50" s="71"/>
      <c r="B50" s="36"/>
      <c r="C50" s="36"/>
      <c r="D50" s="36"/>
      <c r="E50" s="45"/>
      <c r="F50" s="45"/>
      <c r="G50" s="42"/>
      <c r="H50" s="30" t="s">
        <v>75</v>
      </c>
      <c r="I50" s="29" t="s">
        <v>23</v>
      </c>
      <c r="J50" s="4"/>
      <c r="K50" s="4"/>
    </row>
    <row r="51" spans="1:11" ht="105" customHeight="1" x14ac:dyDescent="0.4">
      <c r="A51" s="71"/>
      <c r="B51" s="36"/>
      <c r="C51" s="36"/>
      <c r="D51" s="36"/>
      <c r="E51" s="45"/>
      <c r="F51" s="45"/>
      <c r="G51" s="42"/>
      <c r="H51" s="32" t="s">
        <v>76</v>
      </c>
      <c r="I51" s="29" t="s">
        <v>23</v>
      </c>
      <c r="J51" s="4"/>
      <c r="K51" s="4"/>
    </row>
    <row r="52" spans="1:11" ht="82.5" customHeight="1" x14ac:dyDescent="0.4">
      <c r="A52" s="72"/>
      <c r="B52" s="37"/>
      <c r="C52" s="37"/>
      <c r="D52" s="37"/>
      <c r="E52" s="46"/>
      <c r="F52" s="46"/>
      <c r="G52" s="43"/>
      <c r="H52" s="32" t="s">
        <v>77</v>
      </c>
      <c r="I52" s="29" t="s">
        <v>23</v>
      </c>
      <c r="J52" s="4"/>
      <c r="K52" s="4"/>
    </row>
    <row r="53" spans="1:11" ht="51.75" x14ac:dyDescent="0.4">
      <c r="A53" s="13" t="s">
        <v>5</v>
      </c>
      <c r="B53" s="20">
        <f>B54</f>
        <v>46427808.799999997</v>
      </c>
      <c r="C53" s="20">
        <f t="shared" ref="C53:D53" si="9">C54</f>
        <v>370000</v>
      </c>
      <c r="D53" s="20">
        <f t="shared" si="9"/>
        <v>370000</v>
      </c>
      <c r="E53" s="14">
        <f>D53-C53</f>
        <v>0</v>
      </c>
      <c r="F53" s="20">
        <f>F54</f>
        <v>46057808.799999997</v>
      </c>
      <c r="G53" s="15">
        <f t="shared" si="1"/>
        <v>7.969361672739551E-3</v>
      </c>
      <c r="H53" s="49"/>
      <c r="I53" s="50"/>
    </row>
    <row r="54" spans="1:11" ht="51.75" x14ac:dyDescent="0.4">
      <c r="A54" s="21" t="s">
        <v>6</v>
      </c>
      <c r="B54" s="20">
        <f>SUM(B55:B56)</f>
        <v>46427808.799999997</v>
      </c>
      <c r="C54" s="20">
        <f t="shared" ref="C54:F54" si="10">SUM(C55:C56)</f>
        <v>370000</v>
      </c>
      <c r="D54" s="20">
        <f t="shared" si="10"/>
        <v>370000</v>
      </c>
      <c r="E54" s="20">
        <f t="shared" si="10"/>
        <v>0</v>
      </c>
      <c r="F54" s="20">
        <f t="shared" si="10"/>
        <v>46057808.799999997</v>
      </c>
      <c r="G54" s="15">
        <f t="shared" si="1"/>
        <v>7.969361672739551E-3</v>
      </c>
      <c r="H54" s="47"/>
      <c r="I54" s="48"/>
    </row>
    <row r="55" spans="1:11" ht="78.75" x14ac:dyDescent="0.4">
      <c r="A55" s="26" t="s">
        <v>20</v>
      </c>
      <c r="B55" s="23">
        <v>920000</v>
      </c>
      <c r="C55" s="23">
        <v>370000</v>
      </c>
      <c r="D55" s="23">
        <v>370000</v>
      </c>
      <c r="E55" s="23">
        <f>D55-C55</f>
        <v>0</v>
      </c>
      <c r="F55" s="23">
        <f>B55-D55</f>
        <v>550000</v>
      </c>
      <c r="G55" s="19">
        <f t="shared" si="1"/>
        <v>0.40217391304347827</v>
      </c>
      <c r="H55" s="53"/>
      <c r="I55" s="54"/>
    </row>
    <row r="56" spans="1:11" ht="144.75" customHeight="1" x14ac:dyDescent="0.4">
      <c r="A56" s="67" t="s">
        <v>12</v>
      </c>
      <c r="B56" s="61">
        <f>34147630+11360178.8</f>
        <v>45507808.799999997</v>
      </c>
      <c r="C56" s="61">
        <v>0</v>
      </c>
      <c r="D56" s="61">
        <v>0</v>
      </c>
      <c r="E56" s="61">
        <f>D56-C56</f>
        <v>0</v>
      </c>
      <c r="F56" s="61">
        <f>B56-D56</f>
        <v>45507808.799999997</v>
      </c>
      <c r="G56" s="41">
        <f t="shared" si="1"/>
        <v>0</v>
      </c>
      <c r="H56" s="51" t="s">
        <v>63</v>
      </c>
      <c r="I56" s="52"/>
    </row>
    <row r="57" spans="1:11" ht="83.25" x14ac:dyDescent="0.4">
      <c r="A57" s="68"/>
      <c r="B57" s="62"/>
      <c r="C57" s="62"/>
      <c r="D57" s="62"/>
      <c r="E57" s="62"/>
      <c r="F57" s="62"/>
      <c r="G57" s="42"/>
      <c r="H57" s="28" t="s">
        <v>29</v>
      </c>
      <c r="I57" s="28" t="s">
        <v>21</v>
      </c>
    </row>
    <row r="58" spans="1:11" ht="84.75" customHeight="1" x14ac:dyDescent="0.4">
      <c r="A58" s="68"/>
      <c r="B58" s="62"/>
      <c r="C58" s="62"/>
      <c r="D58" s="62"/>
      <c r="E58" s="62"/>
      <c r="F58" s="62"/>
      <c r="G58" s="42"/>
      <c r="H58" s="29" t="s">
        <v>33</v>
      </c>
      <c r="I58" s="29" t="s">
        <v>49</v>
      </c>
    </row>
    <row r="59" spans="1:11" ht="144.75" customHeight="1" x14ac:dyDescent="0.4">
      <c r="A59" s="68"/>
      <c r="B59" s="62"/>
      <c r="C59" s="62"/>
      <c r="D59" s="62"/>
      <c r="E59" s="62"/>
      <c r="F59" s="62"/>
      <c r="G59" s="42"/>
      <c r="H59" s="29" t="s">
        <v>34</v>
      </c>
      <c r="I59" s="29"/>
    </row>
    <row r="60" spans="1:11" ht="84.75" customHeight="1" x14ac:dyDescent="0.4">
      <c r="A60" s="68"/>
      <c r="B60" s="62"/>
      <c r="C60" s="62"/>
      <c r="D60" s="62"/>
      <c r="E60" s="62"/>
      <c r="F60" s="62"/>
      <c r="G60" s="42"/>
      <c r="H60" s="29" t="s">
        <v>35</v>
      </c>
      <c r="I60" s="29"/>
    </row>
    <row r="61" spans="1:11" ht="165.75" customHeight="1" x14ac:dyDescent="0.4">
      <c r="A61" s="68"/>
      <c r="B61" s="62"/>
      <c r="C61" s="62"/>
      <c r="D61" s="62"/>
      <c r="E61" s="62"/>
      <c r="F61" s="62"/>
      <c r="G61" s="42"/>
      <c r="H61" s="29" t="s">
        <v>37</v>
      </c>
      <c r="I61" s="29"/>
    </row>
    <row r="62" spans="1:11" ht="95.25" customHeight="1" x14ac:dyDescent="0.4">
      <c r="A62" s="68"/>
      <c r="B62" s="62"/>
      <c r="C62" s="62"/>
      <c r="D62" s="62"/>
      <c r="E62" s="62"/>
      <c r="F62" s="62"/>
      <c r="G62" s="42"/>
      <c r="H62" s="29" t="s">
        <v>36</v>
      </c>
      <c r="I62" s="29"/>
    </row>
    <row r="63" spans="1:11" ht="113.25" customHeight="1" x14ac:dyDescent="0.4">
      <c r="A63" s="68"/>
      <c r="B63" s="62"/>
      <c r="C63" s="62"/>
      <c r="D63" s="62"/>
      <c r="E63" s="62"/>
      <c r="F63" s="62"/>
      <c r="G63" s="42"/>
      <c r="H63" s="29" t="s">
        <v>42</v>
      </c>
      <c r="I63" s="29"/>
    </row>
    <row r="64" spans="1:11" ht="113.25" customHeight="1" x14ac:dyDescent="0.4">
      <c r="A64" s="68"/>
      <c r="B64" s="62"/>
      <c r="C64" s="62"/>
      <c r="D64" s="62"/>
      <c r="E64" s="62"/>
      <c r="F64" s="62"/>
      <c r="G64" s="42"/>
      <c r="H64" s="29" t="s">
        <v>55</v>
      </c>
      <c r="I64" s="29"/>
    </row>
    <row r="65" spans="1:9" ht="113.25" customHeight="1" x14ac:dyDescent="0.4">
      <c r="A65" s="68"/>
      <c r="B65" s="62"/>
      <c r="C65" s="62"/>
      <c r="D65" s="62"/>
      <c r="E65" s="62"/>
      <c r="F65" s="62"/>
      <c r="G65" s="42"/>
      <c r="H65" s="29" t="s">
        <v>56</v>
      </c>
      <c r="I65" s="29"/>
    </row>
    <row r="66" spans="1:9" ht="235.5" customHeight="1" x14ac:dyDescent="0.4">
      <c r="A66" s="69"/>
      <c r="B66" s="63"/>
      <c r="C66" s="63"/>
      <c r="D66" s="63"/>
      <c r="E66" s="63"/>
      <c r="F66" s="63"/>
      <c r="G66" s="43"/>
      <c r="H66" s="55" t="s">
        <v>47</v>
      </c>
      <c r="I66" s="55"/>
    </row>
    <row r="67" spans="1:9" x14ac:dyDescent="0.4">
      <c r="A67" s="27"/>
      <c r="B67" s="24">
        <f>B6+B10+B53+B24</f>
        <v>194929812.01999998</v>
      </c>
      <c r="C67" s="24">
        <f>C6+C10+C53+C24</f>
        <v>49623354.549999997</v>
      </c>
      <c r="D67" s="24">
        <f>D6+D10+D53+D24</f>
        <v>62383199.410000004</v>
      </c>
      <c r="E67" s="24">
        <f>E6+E10+E53+E24</f>
        <v>12759844.859999999</v>
      </c>
      <c r="F67" s="24">
        <f>F6+F10+F53+F24</f>
        <v>132546612.60999998</v>
      </c>
      <c r="G67" s="15">
        <f t="shared" si="1"/>
        <v>0.32002903385347453</v>
      </c>
      <c r="H67" s="47"/>
      <c r="I67" s="48"/>
    </row>
    <row r="68" spans="1:9" ht="4.5" customHeight="1" x14ac:dyDescent="0.4">
      <c r="A68" s="2"/>
      <c r="B68" s="2"/>
      <c r="C68" s="2"/>
      <c r="D68" s="2"/>
      <c r="E68" s="2"/>
      <c r="F68" s="2"/>
      <c r="G68" s="2"/>
      <c r="H68" s="2"/>
    </row>
    <row r="69" spans="1:9" ht="14.25" customHeight="1" x14ac:dyDescent="0.4">
      <c r="A69" s="2"/>
      <c r="B69" s="2"/>
      <c r="C69" s="2"/>
      <c r="D69" s="2"/>
      <c r="E69" s="2"/>
      <c r="F69" s="2"/>
      <c r="G69" s="2"/>
      <c r="H69" s="2"/>
    </row>
    <row r="70" spans="1:9" ht="75" customHeight="1" x14ac:dyDescent="0.4">
      <c r="A70" s="66" t="s">
        <v>61</v>
      </c>
      <c r="B70" s="66"/>
      <c r="C70" s="66"/>
      <c r="D70" s="66"/>
      <c r="E70" s="66"/>
      <c r="F70" s="2"/>
      <c r="G70" s="2" t="s">
        <v>60</v>
      </c>
      <c r="H70" s="2"/>
    </row>
    <row r="71" spans="1:9" x14ac:dyDescent="0.4">
      <c r="A71" s="5"/>
      <c r="B71" s="2"/>
      <c r="C71" s="2"/>
      <c r="D71" s="2"/>
      <c r="E71" s="2"/>
      <c r="F71" s="2"/>
      <c r="G71" s="2"/>
      <c r="H71" s="2"/>
    </row>
    <row r="72" spans="1:9" x14ac:dyDescent="0.4">
      <c r="C72" s="6"/>
    </row>
    <row r="73" spans="1:9" x14ac:dyDescent="0.4">
      <c r="F73" s="6">
        <f>B67-D67</f>
        <v>132546612.60999998</v>
      </c>
    </row>
  </sheetData>
  <mergeCells count="48">
    <mergeCell ref="A70:E70"/>
    <mergeCell ref="A56:A66"/>
    <mergeCell ref="B56:B66"/>
    <mergeCell ref="C56:C66"/>
    <mergeCell ref="G14:G23"/>
    <mergeCell ref="F14:F23"/>
    <mergeCell ref="E14:E23"/>
    <mergeCell ref="D14:D23"/>
    <mergeCell ref="C14:C23"/>
    <mergeCell ref="B26:B52"/>
    <mergeCell ref="A26:A52"/>
    <mergeCell ref="H7:I7"/>
    <mergeCell ref="H8:I8"/>
    <mergeCell ref="H9:I9"/>
    <mergeCell ref="D56:D66"/>
    <mergeCell ref="E56:E66"/>
    <mergeCell ref="F56:F66"/>
    <mergeCell ref="G56:G66"/>
    <mergeCell ref="H10:I10"/>
    <mergeCell ref="H11:I11"/>
    <mergeCell ref="H12:I12"/>
    <mergeCell ref="H13:I13"/>
    <mergeCell ref="H14:I14"/>
    <mergeCell ref="H24:I24"/>
    <mergeCell ref="H25:I25"/>
    <mergeCell ref="H26:I26"/>
    <mergeCell ref="H35:I35"/>
    <mergeCell ref="A1:I1"/>
    <mergeCell ref="A2:I2"/>
    <mergeCell ref="H4:I4"/>
    <mergeCell ref="H5:I5"/>
    <mergeCell ref="H6:I6"/>
    <mergeCell ref="H67:I67"/>
    <mergeCell ref="H53:I53"/>
    <mergeCell ref="H45:I45"/>
    <mergeCell ref="H54:I54"/>
    <mergeCell ref="H55:I55"/>
    <mergeCell ref="H56:I56"/>
    <mergeCell ref="H66:I66"/>
    <mergeCell ref="J8:K8"/>
    <mergeCell ref="J9:K9"/>
    <mergeCell ref="B14:B23"/>
    <mergeCell ref="A14:A23"/>
    <mergeCell ref="G26:G52"/>
    <mergeCell ref="F26:F52"/>
    <mergeCell ref="E26:E52"/>
    <mergeCell ref="D26:D52"/>
    <mergeCell ref="C26:C52"/>
  </mergeCells>
  <pageMargins left="0.15748031496062992" right="0.15748031496062992" top="0.39370078740157483" bottom="0.15748031496062992" header="0.31496062992125984" footer="0.15748031496062992"/>
  <pageSetup paperSize="9" scale="46" fitToHeight="0" orientation="landscape" r:id="rId1"/>
  <headerFooter alignWithMargins="0"/>
  <rowBreaks count="1" manualBreakCount="1">
    <brk id="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2021-05-07T11:39:40Z</cp:lastPrinted>
  <dcterms:created xsi:type="dcterms:W3CDTF">2019-07-19T11:40:04Z</dcterms:created>
  <dcterms:modified xsi:type="dcterms:W3CDTF">2021-05-07T11:39:42Z</dcterms:modified>
</cp:coreProperties>
</file>